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65" windowHeight="11625" activeTab="1"/>
  </bookViews>
  <sheets>
    <sheet name="Geldwert" sheetId="1" r:id="rId1"/>
    <sheet name="Carnot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<sst xmlns="http://schemas.openxmlformats.org/spreadsheetml/2006/main" count="114" uniqueCount="49">
  <si>
    <t>vergleichende Bewertung verschiedener Wirkungsgrade</t>
  </si>
  <si>
    <t>oder: warum der "Wirkungsgrad" allein keine Aussagekraft hat</t>
  </si>
  <si>
    <t>wichtig ist die pekuniäre Bewertung und die thermodynamische Bewertung nach sog. Arbeitsfähiger Energie (auch Exergieanteil genannt)</t>
  </si>
  <si>
    <t>Beispiel 1: Gaskessel</t>
  </si>
  <si>
    <t>1 m³ Gas enthält rund 10 kWh thermischer Energie</t>
  </si>
  <si>
    <t>Preis:</t>
  </si>
  <si>
    <t>€/m³</t>
  </si>
  <si>
    <t>i.e.</t>
  </si>
  <si>
    <t>€/kWh</t>
  </si>
  <si>
    <t>Aufwand</t>
  </si>
  <si>
    <t>Ertrag</t>
  </si>
  <si>
    <t>Verlust</t>
  </si>
  <si>
    <t>Beispiel 2: BHKW groß</t>
  </si>
  <si>
    <t>kWh</t>
  </si>
  <si>
    <t>Stromertrag</t>
  </si>
  <si>
    <t>der elektrische Wirkungsgrad sei 40 %</t>
  </si>
  <si>
    <t>Wärmeertrag</t>
  </si>
  <si>
    <t xml:space="preserve">zur Vereinfachung wird eigengenutzter Strom angenommen zu </t>
  </si>
  <si>
    <t>Gesamtertrag</t>
  </si>
  <si>
    <t>Beispiel 3: BHKW klein</t>
  </si>
  <si>
    <t>der elektrische Wirkungsgrad sei 20 %</t>
  </si>
  <si>
    <t>Beispiel 4: GuD-Kraftwerk</t>
  </si>
  <si>
    <t>der elektrische Wirkungsgrad sei 60 %</t>
  </si>
  <si>
    <t>"Geldwert"</t>
  </si>
  <si>
    <t>Arbeitsfähigkeit (nur näherungsweise)</t>
  </si>
  <si>
    <t>Nutzenergie</t>
  </si>
  <si>
    <t>Bewertungsfaktor Strom (=100% Exergie)</t>
  </si>
  <si>
    <t>Beispiel 5: Gasmotorwärmepumpe</t>
  </si>
  <si>
    <t>der elektrische Wirkungsgrad sei 0 %</t>
  </si>
  <si>
    <t>Exergieberechnung nach Carnot</t>
  </si>
  <si>
    <t>Tu [°C]</t>
  </si>
  <si>
    <t>To [°C]</t>
  </si>
  <si>
    <t>Tu [K]</t>
  </si>
  <si>
    <t>To [K]</t>
  </si>
  <si>
    <t>Exergieanteil</t>
  </si>
  <si>
    <t>Raumwärme</t>
  </si>
  <si>
    <t>Dampf</t>
  </si>
  <si>
    <t>Verbrennungsgase</t>
  </si>
  <si>
    <t>Warmwasser Fußb.hzg</t>
  </si>
  <si>
    <t>Warmwasser solar</t>
  </si>
  <si>
    <t>Warmwasser (Hzg. konv.)</t>
  </si>
  <si>
    <t>Warmwasser (Brauch WW)</t>
  </si>
  <si>
    <t>Warmwasser Dusche</t>
  </si>
  <si>
    <t>(ür eine winterliche Umgebungstemperatur von 0°C = 273 K)</t>
  </si>
  <si>
    <t>Energie ist umso wertvoller je höher das Temperaturnivieau</t>
  </si>
  <si>
    <t>der Kessel-Wirkungsggrad sei 90%</t>
  </si>
  <si>
    <t>Alle Grafiken sind aus wikipedia entnommen:</t>
  </si>
  <si>
    <t>untere Temperatur</t>
  </si>
  <si>
    <t>obere Temperatur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</si>
</sst>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2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48"/>
      <name val="Arial"/>
      <family val="0"/>
    </font>
    <font>
      <b/>
      <sz val="18"/>
      <name val="Arial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44" fontId="2" fillId="0" borderId="0" xfId="17" applyFont="1" applyAlignment="1">
      <alignment/>
    </xf>
    <xf numFmtId="44" fontId="4" fillId="0" borderId="0" xfId="17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/>
    </xf>
    <xf numFmtId="44" fontId="4" fillId="0" borderId="6" xfId="17" applyFont="1" applyBorder="1" applyAlignment="1">
      <alignment/>
    </xf>
    <xf numFmtId="44" fontId="4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2" borderId="13" xfId="18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textRotation="90" shrinkToFit="1"/>
    </xf>
    <xf numFmtId="0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3</xdr:row>
      <xdr:rowOff>447675</xdr:rowOff>
    </xdr:from>
    <xdr:to>
      <xdr:col>14</xdr:col>
      <xdr:colOff>457200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133475"/>
          <a:ext cx="7620000" cy="421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466725</xdr:colOff>
      <xdr:row>27</xdr:row>
      <xdr:rowOff>47625</xdr:rowOff>
    </xdr:from>
    <xdr:to>
      <xdr:col>14</xdr:col>
      <xdr:colOff>466725</xdr:colOff>
      <xdr:row>61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76875"/>
          <a:ext cx="7620000" cy="5600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466725</xdr:colOff>
      <xdr:row>62</xdr:row>
      <xdr:rowOff>28575</xdr:rowOff>
    </xdr:from>
    <xdr:to>
      <xdr:col>14</xdr:col>
      <xdr:colOff>466725</xdr:colOff>
      <xdr:row>93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11201400"/>
          <a:ext cx="7620000" cy="502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A13" sqref="A13"/>
    </sheetView>
  </sheetViews>
  <sheetFormatPr defaultColWidth="11.421875" defaultRowHeight="12.75"/>
  <cols>
    <col min="3" max="3" width="12.140625" style="0" customWidth="1"/>
    <col min="5" max="5" width="7.421875" style="0" customWidth="1"/>
    <col min="6" max="6" width="9.00390625" style="0" customWidth="1"/>
  </cols>
  <sheetData>
    <row r="1" ht="25.5">
      <c r="A1" s="1" t="s">
        <v>0</v>
      </c>
    </row>
    <row r="2" ht="12.75">
      <c r="A2" t="s">
        <v>1</v>
      </c>
    </row>
    <row r="3" ht="12.75">
      <c r="A3" t="s">
        <v>2</v>
      </c>
    </row>
    <row r="4" spans="1:7" ht="12.75">
      <c r="A4" t="s">
        <v>17</v>
      </c>
      <c r="F4">
        <v>0.2</v>
      </c>
      <c r="G4" t="s">
        <v>8</v>
      </c>
    </row>
    <row r="5" spans="1:4" ht="12.75">
      <c r="A5" t="s">
        <v>26</v>
      </c>
      <c r="D5">
        <v>3</v>
      </c>
    </row>
    <row r="7" spans="3:8" s="6" customFormat="1" ht="13.5" thickBot="1">
      <c r="C7" s="6" t="s">
        <v>23</v>
      </c>
      <c r="E7" s="7"/>
      <c r="H7" s="6" t="s">
        <v>24</v>
      </c>
    </row>
    <row r="8" spans="1:6" ht="12.75">
      <c r="A8" t="s">
        <v>3</v>
      </c>
      <c r="E8" s="5"/>
      <c r="F8" t="str">
        <f>+A8</f>
        <v>Beispiel 1: Gaskessel</v>
      </c>
    </row>
    <row r="9" ht="12.75">
      <c r="E9" s="5"/>
    </row>
    <row r="10" ht="12.75">
      <c r="E10" s="5"/>
    </row>
    <row r="11" spans="1:5" ht="12.75">
      <c r="A11" t="s">
        <v>4</v>
      </c>
      <c r="E11" s="5"/>
    </row>
    <row r="12" spans="1:5" ht="12.75">
      <c r="A12" t="s">
        <v>45</v>
      </c>
      <c r="E12" s="5"/>
    </row>
    <row r="13" spans="1:5" ht="12.75">
      <c r="A13" t="s">
        <v>5</v>
      </c>
      <c r="B13">
        <v>0.7</v>
      </c>
      <c r="C13" t="s">
        <v>6</v>
      </c>
      <c r="E13" s="5"/>
    </row>
    <row r="14" spans="1:5" ht="12.75">
      <c r="A14" t="s">
        <v>7</v>
      </c>
      <c r="B14">
        <f>+B13/10</f>
        <v>0.06999999999999999</v>
      </c>
      <c r="C14" t="s">
        <v>8</v>
      </c>
      <c r="E14" s="5"/>
    </row>
    <row r="15" spans="5:9" ht="12.75">
      <c r="E15" s="5"/>
      <c r="I15" t="s">
        <v>25</v>
      </c>
    </row>
    <row r="16" spans="1:8" ht="13.5" thickBot="1">
      <c r="A16" t="s">
        <v>9</v>
      </c>
      <c r="B16">
        <v>10</v>
      </c>
      <c r="C16" s="3">
        <f>+B16*B$14</f>
        <v>0.7</v>
      </c>
      <c r="E16" s="5"/>
      <c r="G16" t="str">
        <f aca="true" t="shared" si="0" ref="G16:H18">+A16</f>
        <v>Aufwand</v>
      </c>
      <c r="H16">
        <f t="shared" si="0"/>
        <v>10</v>
      </c>
    </row>
    <row r="17" spans="1:9" ht="13.5" thickBot="1">
      <c r="A17" t="s">
        <v>10</v>
      </c>
      <c r="B17">
        <v>9</v>
      </c>
      <c r="C17" s="12">
        <f>+B17*B$14</f>
        <v>0.6299999999999999</v>
      </c>
      <c r="E17" s="5"/>
      <c r="G17" t="str">
        <f t="shared" si="0"/>
        <v>Ertrag</v>
      </c>
      <c r="H17" s="8">
        <f t="shared" si="0"/>
        <v>9</v>
      </c>
      <c r="I17" t="s">
        <v>13</v>
      </c>
    </row>
    <row r="18" spans="1:8" ht="12.75">
      <c r="A18" t="s">
        <v>11</v>
      </c>
      <c r="B18">
        <v>1</v>
      </c>
      <c r="C18" s="2">
        <f>+B18*B$14</f>
        <v>0.06999999999999999</v>
      </c>
      <c r="E18" s="5"/>
      <c r="G18" t="str">
        <f t="shared" si="0"/>
        <v>Verlust</v>
      </c>
      <c r="H18">
        <f t="shared" si="0"/>
        <v>1</v>
      </c>
    </row>
    <row r="19" ht="12.75">
      <c r="E19" s="5"/>
    </row>
    <row r="20" ht="12.75">
      <c r="E20" s="5"/>
    </row>
    <row r="21" ht="12.75">
      <c r="E21" s="5"/>
    </row>
    <row r="22" ht="12.75">
      <c r="E22" s="5"/>
    </row>
    <row r="23" spans="1:6" ht="12.75">
      <c r="A23" t="s">
        <v>12</v>
      </c>
      <c r="E23" s="5"/>
      <c r="F23" t="str">
        <f>+A23</f>
        <v>Beispiel 2: BHKW groß</v>
      </c>
    </row>
    <row r="24" spans="1:6" ht="12.75">
      <c r="A24" t="s">
        <v>15</v>
      </c>
      <c r="E24" s="5"/>
      <c r="F24" t="str">
        <f aca="true" t="shared" si="1" ref="F24:G30">+A24</f>
        <v>der elektrische Wirkungsgrad sei 40 %</v>
      </c>
    </row>
    <row r="25" spans="2:9" ht="12.75">
      <c r="B25" t="s">
        <v>13</v>
      </c>
      <c r="E25" s="5"/>
      <c r="I25" t="str">
        <f>+I15</f>
        <v>Nutzenergie</v>
      </c>
    </row>
    <row r="26" spans="1:8" ht="12.75">
      <c r="A26" t="s">
        <v>9</v>
      </c>
      <c r="B26">
        <v>10</v>
      </c>
      <c r="C26" s="3">
        <f>+B14*B26</f>
        <v>0.7</v>
      </c>
      <c r="E26" s="5"/>
      <c r="F26" t="str">
        <f t="shared" si="1"/>
        <v>Aufwand</v>
      </c>
      <c r="G26">
        <f t="shared" si="1"/>
        <v>10</v>
      </c>
      <c r="H26">
        <v>10</v>
      </c>
    </row>
    <row r="27" spans="1:9" ht="12.75">
      <c r="A27" t="s">
        <v>14</v>
      </c>
      <c r="B27">
        <v>4</v>
      </c>
      <c r="C27" s="4">
        <f>+F4*B27</f>
        <v>0.8</v>
      </c>
      <c r="E27" s="5"/>
      <c r="F27" t="str">
        <f t="shared" si="1"/>
        <v>Stromertrag</v>
      </c>
      <c r="G27">
        <f t="shared" si="1"/>
        <v>4</v>
      </c>
      <c r="H27" s="8">
        <f>+G27*D5</f>
        <v>12</v>
      </c>
      <c r="I27" t="s">
        <v>13</v>
      </c>
    </row>
    <row r="28" spans="1:8" ht="12.75">
      <c r="A28" t="s">
        <v>16</v>
      </c>
      <c r="B28">
        <v>5</v>
      </c>
      <c r="C28" s="4">
        <f>+B14*B28</f>
        <v>0.35</v>
      </c>
      <c r="E28" s="5"/>
      <c r="F28" t="str">
        <f t="shared" si="1"/>
        <v>Wärmeertrag</v>
      </c>
      <c r="G28">
        <f t="shared" si="1"/>
        <v>5</v>
      </c>
      <c r="H28" s="8">
        <f>+G28</f>
        <v>5</v>
      </c>
    </row>
    <row r="29" spans="1:8" ht="13.5" thickBot="1">
      <c r="A29" t="s">
        <v>11</v>
      </c>
      <c r="B29">
        <v>1</v>
      </c>
      <c r="C29" s="2">
        <f>+B14*B29</f>
        <v>0.06999999999999999</v>
      </c>
      <c r="E29" s="5"/>
      <c r="F29" t="str">
        <f t="shared" si="1"/>
        <v>Verlust</v>
      </c>
      <c r="G29">
        <f t="shared" si="1"/>
        <v>1</v>
      </c>
      <c r="H29">
        <f>+G29</f>
        <v>1</v>
      </c>
    </row>
    <row r="30" spans="1:9" ht="13.5" thickBot="1">
      <c r="A30" t="s">
        <v>18</v>
      </c>
      <c r="C30" s="13">
        <f>+C28+C27</f>
        <v>1.15</v>
      </c>
      <c r="E30" s="5"/>
      <c r="F30" s="9" t="str">
        <f t="shared" si="1"/>
        <v>Gesamtertrag</v>
      </c>
      <c r="G30" s="10"/>
      <c r="H30" s="11">
        <f>+H28+H27</f>
        <v>17</v>
      </c>
      <c r="I30" s="10" t="s">
        <v>13</v>
      </c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5" spans="1:6" ht="12.75">
      <c r="A35" t="s">
        <v>19</v>
      </c>
      <c r="E35" s="5"/>
      <c r="F35" t="str">
        <f>+A35</f>
        <v>Beispiel 3: BHKW klein</v>
      </c>
    </row>
    <row r="36" spans="1:6" ht="12.75">
      <c r="A36" t="s">
        <v>20</v>
      </c>
      <c r="E36" s="5"/>
      <c r="F36" t="str">
        <f>+A36</f>
        <v>der elektrische Wirkungsgrad sei 20 %</v>
      </c>
    </row>
    <row r="37" spans="2:9" ht="12.75">
      <c r="B37" t="s">
        <v>13</v>
      </c>
      <c r="E37" s="5"/>
      <c r="I37" t="str">
        <f>+I27</f>
        <v>kWh</v>
      </c>
    </row>
    <row r="38" spans="1:8" ht="12.75">
      <c r="A38" t="s">
        <v>9</v>
      </c>
      <c r="B38">
        <v>10</v>
      </c>
      <c r="C38" s="3">
        <f>+B26*B14</f>
        <v>0.7</v>
      </c>
      <c r="E38" s="5"/>
      <c r="F38" t="str">
        <f aca="true" t="shared" si="2" ref="F38:G41">+A38</f>
        <v>Aufwand</v>
      </c>
      <c r="G38">
        <f t="shared" si="2"/>
        <v>10</v>
      </c>
      <c r="H38">
        <v>10</v>
      </c>
    </row>
    <row r="39" spans="1:9" ht="12.75">
      <c r="A39" t="s">
        <v>14</v>
      </c>
      <c r="B39">
        <v>2</v>
      </c>
      <c r="C39" s="4">
        <f>+F4*B39</f>
        <v>0.4</v>
      </c>
      <c r="E39" s="5"/>
      <c r="F39" t="str">
        <f t="shared" si="2"/>
        <v>Stromertrag</v>
      </c>
      <c r="G39">
        <f t="shared" si="2"/>
        <v>2</v>
      </c>
      <c r="H39" s="8">
        <f>+G39*D5</f>
        <v>6</v>
      </c>
      <c r="I39" t="s">
        <v>13</v>
      </c>
    </row>
    <row r="40" spans="1:8" ht="12.75">
      <c r="A40" t="s">
        <v>16</v>
      </c>
      <c r="B40">
        <v>7</v>
      </c>
      <c r="C40" s="4">
        <f>+B14*B40</f>
        <v>0.48999999999999994</v>
      </c>
      <c r="E40" s="5"/>
      <c r="F40" t="str">
        <f t="shared" si="2"/>
        <v>Wärmeertrag</v>
      </c>
      <c r="G40">
        <f t="shared" si="2"/>
        <v>7</v>
      </c>
      <c r="H40" s="8">
        <f>+G40</f>
        <v>7</v>
      </c>
    </row>
    <row r="41" spans="1:8" ht="13.5" thickBot="1">
      <c r="A41" t="s">
        <v>11</v>
      </c>
      <c r="B41">
        <v>1</v>
      </c>
      <c r="C41" s="2">
        <f>+B14*B41</f>
        <v>0.06999999999999999</v>
      </c>
      <c r="E41" s="5"/>
      <c r="F41" t="str">
        <f t="shared" si="2"/>
        <v>Verlust</v>
      </c>
      <c r="G41">
        <f t="shared" si="2"/>
        <v>1</v>
      </c>
      <c r="H41">
        <f>+G41</f>
        <v>1</v>
      </c>
    </row>
    <row r="42" spans="1:9" ht="13.5" thickBot="1">
      <c r="A42" t="s">
        <v>18</v>
      </c>
      <c r="C42" s="13">
        <f>+C40+C39</f>
        <v>0.8899999999999999</v>
      </c>
      <c r="E42" s="5"/>
      <c r="F42" s="9" t="str">
        <f>+A42</f>
        <v>Gesamtertrag</v>
      </c>
      <c r="G42" s="10"/>
      <c r="H42" s="11">
        <f>+H40+H39</f>
        <v>13</v>
      </c>
      <c r="I42" s="10" t="s">
        <v>13</v>
      </c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spans="1:6" ht="12.75">
      <c r="A47" t="s">
        <v>21</v>
      </c>
      <c r="E47" s="5"/>
      <c r="F47" t="str">
        <f>+A47</f>
        <v>Beispiel 4: GuD-Kraftwerk</v>
      </c>
    </row>
    <row r="48" spans="1:6" ht="12.75">
      <c r="A48" t="s">
        <v>22</v>
      </c>
      <c r="E48" s="5"/>
      <c r="F48" t="str">
        <f>+A48</f>
        <v>der elektrische Wirkungsgrad sei 60 %</v>
      </c>
    </row>
    <row r="49" spans="2:9" ht="12.75">
      <c r="B49" t="s">
        <v>13</v>
      </c>
      <c r="E49" s="5"/>
      <c r="I49" t="str">
        <f>+I39</f>
        <v>kWh</v>
      </c>
    </row>
    <row r="50" spans="1:8" ht="12.75">
      <c r="A50" t="s">
        <v>9</v>
      </c>
      <c r="B50">
        <v>10</v>
      </c>
      <c r="C50" s="3">
        <f>+B50*B14</f>
        <v>0.7</v>
      </c>
      <c r="E50" s="5"/>
      <c r="F50" t="str">
        <f aca="true" t="shared" si="3" ref="F50:G53">+A50</f>
        <v>Aufwand</v>
      </c>
      <c r="G50">
        <f t="shared" si="3"/>
        <v>10</v>
      </c>
      <c r="H50">
        <v>10</v>
      </c>
    </row>
    <row r="51" spans="1:9" ht="12.75">
      <c r="A51" t="s">
        <v>14</v>
      </c>
      <c r="B51">
        <v>6</v>
      </c>
      <c r="C51" s="4">
        <f>+B51*F4</f>
        <v>1.2000000000000002</v>
      </c>
      <c r="E51" s="5"/>
      <c r="F51" t="str">
        <f t="shared" si="3"/>
        <v>Stromertrag</v>
      </c>
      <c r="G51">
        <f t="shared" si="3"/>
        <v>6</v>
      </c>
      <c r="H51" s="8">
        <f>+G51*D5</f>
        <v>18</v>
      </c>
      <c r="I51" t="s">
        <v>13</v>
      </c>
    </row>
    <row r="52" spans="1:8" ht="12.75">
      <c r="A52" t="s">
        <v>16</v>
      </c>
      <c r="B52">
        <v>0</v>
      </c>
      <c r="C52" s="4">
        <f>+B26*B52</f>
        <v>0</v>
      </c>
      <c r="E52" s="5"/>
      <c r="F52" t="str">
        <f t="shared" si="3"/>
        <v>Wärmeertrag</v>
      </c>
      <c r="G52">
        <f t="shared" si="3"/>
        <v>0</v>
      </c>
      <c r="H52" s="8">
        <f>+G52</f>
        <v>0</v>
      </c>
    </row>
    <row r="53" spans="1:8" ht="13.5" thickBot="1">
      <c r="A53" t="s">
        <v>11</v>
      </c>
      <c r="B53">
        <v>4</v>
      </c>
      <c r="C53" s="2">
        <f>+B53*B14</f>
        <v>0.27999999999999997</v>
      </c>
      <c r="E53" s="5"/>
      <c r="F53" t="str">
        <f t="shared" si="3"/>
        <v>Verlust</v>
      </c>
      <c r="G53">
        <f t="shared" si="3"/>
        <v>4</v>
      </c>
      <c r="H53">
        <f>+G53</f>
        <v>4</v>
      </c>
    </row>
    <row r="54" spans="1:9" ht="13.5" thickBot="1">
      <c r="A54" t="s">
        <v>18</v>
      </c>
      <c r="C54" s="13">
        <f>+C52+C51</f>
        <v>1.2000000000000002</v>
      </c>
      <c r="E54" s="5"/>
      <c r="F54" s="9" t="str">
        <f>+A54</f>
        <v>Gesamtertrag</v>
      </c>
      <c r="G54" s="10"/>
      <c r="H54" s="11">
        <f>+H52+H51</f>
        <v>18</v>
      </c>
      <c r="I54" s="10" t="s">
        <v>13</v>
      </c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spans="1:6" ht="12.75">
      <c r="A59" t="s">
        <v>27</v>
      </c>
      <c r="E59" s="5"/>
      <c r="F59" t="str">
        <f>+A59</f>
        <v>Beispiel 5: Gasmotorwärmepumpe</v>
      </c>
    </row>
    <row r="60" spans="1:6" ht="12.75">
      <c r="A60" t="s">
        <v>28</v>
      </c>
      <c r="E60" s="5"/>
      <c r="F60" t="str">
        <f>+A60</f>
        <v>der elektrische Wirkungsgrad sei 0 %</v>
      </c>
    </row>
    <row r="61" spans="2:9" ht="12.75">
      <c r="B61" t="s">
        <v>13</v>
      </c>
      <c r="E61" s="5"/>
      <c r="I61" t="str">
        <f>+I51</f>
        <v>kWh</v>
      </c>
    </row>
    <row r="62" spans="1:8" ht="12.75">
      <c r="A62" t="s">
        <v>9</v>
      </c>
      <c r="B62">
        <v>10</v>
      </c>
      <c r="C62" s="3">
        <f>+B62*B$14</f>
        <v>0.7</v>
      </c>
      <c r="E62" s="5"/>
      <c r="F62" t="str">
        <f aca="true" t="shared" si="4" ref="F62:G65">+A62</f>
        <v>Aufwand</v>
      </c>
      <c r="G62">
        <f t="shared" si="4"/>
        <v>10</v>
      </c>
      <c r="H62">
        <v>10</v>
      </c>
    </row>
    <row r="63" spans="1:8" ht="12.75">
      <c r="A63" t="s">
        <v>14</v>
      </c>
      <c r="B63">
        <v>0</v>
      </c>
      <c r="C63" s="3"/>
      <c r="E63" s="5"/>
      <c r="F63" t="str">
        <f t="shared" si="4"/>
        <v>Stromertrag</v>
      </c>
      <c r="G63">
        <f t="shared" si="4"/>
        <v>0</v>
      </c>
      <c r="H63" s="8">
        <f>+G63*D17</f>
        <v>0</v>
      </c>
    </row>
    <row r="64" spans="1:9" ht="12.75">
      <c r="A64" t="s">
        <v>16</v>
      </c>
      <c r="B64">
        <v>24</v>
      </c>
      <c r="C64" s="4">
        <f>+B64*B$14</f>
        <v>1.6799999999999997</v>
      </c>
      <c r="E64" s="5"/>
      <c r="F64" t="str">
        <f t="shared" si="4"/>
        <v>Wärmeertrag</v>
      </c>
      <c r="G64">
        <f t="shared" si="4"/>
        <v>24</v>
      </c>
      <c r="H64" s="8">
        <f>+G64</f>
        <v>24</v>
      </c>
      <c r="I64" t="s">
        <v>13</v>
      </c>
    </row>
    <row r="65" spans="1:8" ht="13.5" thickBot="1">
      <c r="A65" t="s">
        <v>11</v>
      </c>
      <c r="B65">
        <v>1</v>
      </c>
      <c r="C65" s="2">
        <f>+B65*B$14</f>
        <v>0.06999999999999999</v>
      </c>
      <c r="E65" s="5"/>
      <c r="F65" t="str">
        <f t="shared" si="4"/>
        <v>Verlust</v>
      </c>
      <c r="G65">
        <f t="shared" si="4"/>
        <v>1</v>
      </c>
      <c r="H65">
        <f>+G65</f>
        <v>1</v>
      </c>
    </row>
    <row r="66" spans="1:9" ht="13.5" thickBot="1">
      <c r="A66" t="s">
        <v>18</v>
      </c>
      <c r="C66" s="13">
        <f>+C64+C63</f>
        <v>1.6799999999999997</v>
      </c>
      <c r="E66" s="5"/>
      <c r="F66" s="9" t="str">
        <f>+A66</f>
        <v>Gesamtertrag</v>
      </c>
      <c r="G66" s="10"/>
      <c r="H66" s="11">
        <f>+H64+H63</f>
        <v>24</v>
      </c>
      <c r="I66" s="10" t="s">
        <v>13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A1" sqref="A1"/>
    </sheetView>
  </sheetViews>
  <sheetFormatPr defaultColWidth="11.421875" defaultRowHeight="12.75"/>
  <cols>
    <col min="4" max="4" width="23.8515625" style="0" customWidth="1"/>
  </cols>
  <sheetData>
    <row r="1" ht="23.25">
      <c r="A1" s="24" t="s">
        <v>29</v>
      </c>
    </row>
    <row r="2" ht="12.75">
      <c r="A2" t="s">
        <v>43</v>
      </c>
    </row>
    <row r="3" spans="1:6" ht="18">
      <c r="A3" t="s">
        <v>44</v>
      </c>
      <c r="F3" s="26" t="s">
        <v>46</v>
      </c>
    </row>
    <row r="4" spans="2:3" ht="75" customHeight="1" thickBot="1">
      <c r="B4" s="25" t="s">
        <v>47</v>
      </c>
      <c r="C4" s="25" t="s">
        <v>48</v>
      </c>
    </row>
    <row r="5" spans="1:4" ht="12.75">
      <c r="A5" s="14"/>
      <c r="B5" s="15" t="s">
        <v>30</v>
      </c>
      <c r="C5" s="15" t="s">
        <v>31</v>
      </c>
      <c r="D5" s="16"/>
    </row>
    <row r="6" spans="1:4" ht="12.75">
      <c r="A6" s="17"/>
      <c r="B6" s="18">
        <v>0</v>
      </c>
      <c r="C6" s="18">
        <v>20</v>
      </c>
      <c r="D6" s="19" t="s">
        <v>35</v>
      </c>
    </row>
    <row r="7" spans="1:4" ht="12.75">
      <c r="A7" s="17"/>
      <c r="B7" s="18" t="s">
        <v>32</v>
      </c>
      <c r="C7" s="18" t="s">
        <v>33</v>
      </c>
      <c r="D7" s="19"/>
    </row>
    <row r="8" spans="1:4" ht="12.75">
      <c r="A8" s="17"/>
      <c r="B8" s="18">
        <f>+B6+273</f>
        <v>273</v>
      </c>
      <c r="C8" s="18">
        <f>+C6+273</f>
        <v>293</v>
      </c>
      <c r="D8" s="19"/>
    </row>
    <row r="9" spans="1:4" ht="13.5" thickBot="1">
      <c r="A9" s="20" t="s">
        <v>34</v>
      </c>
      <c r="B9" s="21">
        <f>+(C6-B6)/C8</f>
        <v>0.06825938566552901</v>
      </c>
      <c r="C9" s="22"/>
      <c r="D9" s="23"/>
    </row>
    <row r="10" ht="13.5" thickBot="1"/>
    <row r="11" spans="1:4" ht="12.75">
      <c r="A11" s="14"/>
      <c r="B11" s="15" t="s">
        <v>30</v>
      </c>
      <c r="C11" s="15" t="s">
        <v>31</v>
      </c>
      <c r="D11" s="16"/>
    </row>
    <row r="12" spans="1:4" ht="12.75">
      <c r="A12" s="17"/>
      <c r="B12" s="18">
        <v>0</v>
      </c>
      <c r="C12" s="18">
        <v>273</v>
      </c>
      <c r="D12" s="19" t="s">
        <v>36</v>
      </c>
    </row>
    <row r="13" spans="1:4" ht="12.75">
      <c r="A13" s="17"/>
      <c r="B13" s="18" t="s">
        <v>32</v>
      </c>
      <c r="C13" s="18" t="s">
        <v>33</v>
      </c>
      <c r="D13" s="19"/>
    </row>
    <row r="14" spans="1:4" ht="12.75">
      <c r="A14" s="17"/>
      <c r="B14" s="18">
        <f>+B12+273</f>
        <v>273</v>
      </c>
      <c r="C14" s="18">
        <f>+C12+273</f>
        <v>546</v>
      </c>
      <c r="D14" s="19"/>
    </row>
    <row r="15" spans="1:4" ht="13.5" thickBot="1">
      <c r="A15" s="20" t="s">
        <v>34</v>
      </c>
      <c r="B15" s="21">
        <f>+(C12-B12)/C14</f>
        <v>0.5</v>
      </c>
      <c r="C15" s="22"/>
      <c r="D15" s="23"/>
    </row>
    <row r="16" ht="13.5" thickBot="1"/>
    <row r="17" spans="1:4" ht="12.75">
      <c r="A17" s="14"/>
      <c r="B17" s="15" t="s">
        <v>30</v>
      </c>
      <c r="C17" s="15" t="s">
        <v>31</v>
      </c>
      <c r="D17" s="16"/>
    </row>
    <row r="18" spans="1:4" ht="12.75">
      <c r="A18" s="17"/>
      <c r="B18" s="18">
        <v>0</v>
      </c>
      <c r="C18" s="18">
        <v>1000</v>
      </c>
      <c r="D18" s="19" t="s">
        <v>37</v>
      </c>
    </row>
    <row r="19" spans="1:4" ht="12.75">
      <c r="A19" s="17"/>
      <c r="B19" s="18" t="s">
        <v>32</v>
      </c>
      <c r="C19" s="18" t="s">
        <v>33</v>
      </c>
      <c r="D19" s="19"/>
    </row>
    <row r="20" spans="1:4" ht="12.75">
      <c r="A20" s="17"/>
      <c r="B20" s="18">
        <f>+B18+273</f>
        <v>273</v>
      </c>
      <c r="C20" s="18">
        <f>+C18+273</f>
        <v>1273</v>
      </c>
      <c r="D20" s="19"/>
    </row>
    <row r="21" spans="1:4" ht="13.5" thickBot="1">
      <c r="A21" s="20" t="s">
        <v>34</v>
      </c>
      <c r="B21" s="21">
        <f>+(C18-B18)/C20</f>
        <v>0.7855459544383346</v>
      </c>
      <c r="C21" s="22"/>
      <c r="D21" s="23"/>
    </row>
    <row r="22" ht="13.5" thickBot="1"/>
    <row r="23" spans="1:4" ht="12.75">
      <c r="A23" s="14"/>
      <c r="B23" s="15" t="s">
        <v>30</v>
      </c>
      <c r="C23" s="15" t="s">
        <v>31</v>
      </c>
      <c r="D23" s="16"/>
    </row>
    <row r="24" spans="1:4" ht="12.75">
      <c r="A24" s="17"/>
      <c r="B24" s="18">
        <v>0</v>
      </c>
      <c r="C24" s="18">
        <v>55</v>
      </c>
      <c r="D24" s="19" t="s">
        <v>41</v>
      </c>
    </row>
    <row r="25" spans="1:4" ht="12.75">
      <c r="A25" s="17"/>
      <c r="B25" s="18" t="s">
        <v>32</v>
      </c>
      <c r="C25" s="18" t="s">
        <v>33</v>
      </c>
      <c r="D25" s="19"/>
    </row>
    <row r="26" spans="1:4" ht="12.75">
      <c r="A26" s="17"/>
      <c r="B26" s="18">
        <f>+B24+273</f>
        <v>273</v>
      </c>
      <c r="C26" s="18">
        <f>+C24+273</f>
        <v>328</v>
      </c>
      <c r="D26" s="19"/>
    </row>
    <row r="27" spans="1:4" ht="13.5" thickBot="1">
      <c r="A27" s="20" t="s">
        <v>34</v>
      </c>
      <c r="B27" s="21">
        <f>+(C24-B24)/C26</f>
        <v>0.1676829268292683</v>
      </c>
      <c r="C27" s="22"/>
      <c r="D27" s="23"/>
    </row>
    <row r="28" ht="13.5" thickBot="1"/>
    <row r="29" spans="1:4" ht="12.75">
      <c r="A29" s="14"/>
      <c r="B29" s="15" t="s">
        <v>30</v>
      </c>
      <c r="C29" s="15" t="s">
        <v>31</v>
      </c>
      <c r="D29" s="16"/>
    </row>
    <row r="30" spans="1:4" ht="12.75">
      <c r="A30" s="17"/>
      <c r="B30" s="18">
        <v>0</v>
      </c>
      <c r="C30" s="18">
        <v>80</v>
      </c>
      <c r="D30" s="19" t="s">
        <v>40</v>
      </c>
    </row>
    <row r="31" spans="1:4" ht="12.75">
      <c r="A31" s="17"/>
      <c r="B31" s="18" t="s">
        <v>32</v>
      </c>
      <c r="C31" s="18" t="s">
        <v>33</v>
      </c>
      <c r="D31" s="19"/>
    </row>
    <row r="32" spans="1:4" ht="12.75">
      <c r="A32" s="17"/>
      <c r="B32" s="18">
        <f>+B30+273</f>
        <v>273</v>
      </c>
      <c r="C32" s="18">
        <f>+C30+273</f>
        <v>353</v>
      </c>
      <c r="D32" s="19"/>
    </row>
    <row r="33" spans="1:4" ht="13.5" thickBot="1">
      <c r="A33" s="20" t="s">
        <v>34</v>
      </c>
      <c r="B33" s="21">
        <f>+(C30-B30)/C32</f>
        <v>0.22662889518413598</v>
      </c>
      <c r="C33" s="22"/>
      <c r="D33" s="23"/>
    </row>
    <row r="34" ht="13.5" thickBot="1"/>
    <row r="35" spans="1:4" ht="12.75">
      <c r="A35" s="14"/>
      <c r="B35" s="15" t="s">
        <v>30</v>
      </c>
      <c r="C35" s="15" t="s">
        <v>31</v>
      </c>
      <c r="D35" s="16"/>
    </row>
    <row r="36" spans="1:4" ht="12.75">
      <c r="A36" s="17"/>
      <c r="B36" s="18">
        <v>0</v>
      </c>
      <c r="C36" s="18">
        <v>95</v>
      </c>
      <c r="D36" s="19" t="s">
        <v>39</v>
      </c>
    </row>
    <row r="37" spans="1:4" ht="12.75">
      <c r="A37" s="17"/>
      <c r="B37" s="18" t="s">
        <v>32</v>
      </c>
      <c r="C37" s="18" t="s">
        <v>33</v>
      </c>
      <c r="D37" s="19"/>
    </row>
    <row r="38" spans="1:4" ht="12.75">
      <c r="A38" s="17"/>
      <c r="B38" s="18">
        <f>+B36+273</f>
        <v>273</v>
      </c>
      <c r="C38" s="18">
        <f>+C36+273</f>
        <v>368</v>
      </c>
      <c r="D38" s="19"/>
    </row>
    <row r="39" spans="1:4" ht="13.5" thickBot="1">
      <c r="A39" s="20" t="s">
        <v>34</v>
      </c>
      <c r="B39" s="21">
        <f>+(C36-B36)/C38</f>
        <v>0.25815217391304346</v>
      </c>
      <c r="C39" s="22"/>
      <c r="D39" s="23"/>
    </row>
    <row r="40" ht="13.5" thickBot="1"/>
    <row r="41" spans="1:4" ht="12.75">
      <c r="A41" s="14"/>
      <c r="B41" s="15" t="s">
        <v>30</v>
      </c>
      <c r="C41" s="15" t="s">
        <v>31</v>
      </c>
      <c r="D41" s="16"/>
    </row>
    <row r="42" spans="1:4" ht="12.75">
      <c r="A42" s="17"/>
      <c r="B42" s="18">
        <v>0</v>
      </c>
      <c r="C42" s="18">
        <v>35</v>
      </c>
      <c r="D42" s="19" t="s">
        <v>38</v>
      </c>
    </row>
    <row r="43" spans="1:4" ht="12.75">
      <c r="A43" s="17"/>
      <c r="B43" s="18" t="s">
        <v>32</v>
      </c>
      <c r="C43" s="18" t="s">
        <v>33</v>
      </c>
      <c r="D43" s="19"/>
    </row>
    <row r="44" spans="1:4" ht="12.75">
      <c r="A44" s="17"/>
      <c r="B44" s="18">
        <f>+B42+273</f>
        <v>273</v>
      </c>
      <c r="C44" s="18">
        <f>+C42+273</f>
        <v>308</v>
      </c>
      <c r="D44" s="19"/>
    </row>
    <row r="45" spans="1:4" ht="13.5" thickBot="1">
      <c r="A45" s="20" t="s">
        <v>34</v>
      </c>
      <c r="B45" s="21">
        <f>+(C42-B42)/C44</f>
        <v>0.11363636363636363</v>
      </c>
      <c r="C45" s="22"/>
      <c r="D45" s="23"/>
    </row>
    <row r="46" ht="13.5" thickBot="1"/>
    <row r="47" spans="1:4" ht="12.75">
      <c r="A47" s="14"/>
      <c r="B47" s="15" t="s">
        <v>30</v>
      </c>
      <c r="C47" s="15" t="s">
        <v>31</v>
      </c>
      <c r="D47" s="16"/>
    </row>
    <row r="48" spans="1:4" ht="12.75">
      <c r="A48" s="17"/>
      <c r="B48" s="18">
        <v>0</v>
      </c>
      <c r="C48" s="18">
        <v>38</v>
      </c>
      <c r="D48" s="19" t="s">
        <v>42</v>
      </c>
    </row>
    <row r="49" spans="1:4" ht="12.75">
      <c r="A49" s="17"/>
      <c r="B49" s="18" t="s">
        <v>32</v>
      </c>
      <c r="C49" s="18" t="s">
        <v>33</v>
      </c>
      <c r="D49" s="19"/>
    </row>
    <row r="50" spans="1:4" ht="12.75">
      <c r="A50" s="17"/>
      <c r="B50" s="18">
        <f>+B48+273</f>
        <v>273</v>
      </c>
      <c r="C50" s="18">
        <f>+C48+273</f>
        <v>311</v>
      </c>
      <c r="D50" s="19"/>
    </row>
    <row r="51" spans="1:4" ht="13.5" thickBot="1">
      <c r="A51" s="20" t="s">
        <v>34</v>
      </c>
      <c r="B51" s="21">
        <f>+(C48-B48)/C50</f>
        <v>0.12218649517684887</v>
      </c>
      <c r="C51" s="22"/>
      <c r="D51" s="23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Effiziente LichtSysteme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Wolfgang Buttner</dc:creator>
  <cp:keywords/>
  <dc:description/>
  <cp:lastModifiedBy> Wolfgang Buttner</cp:lastModifiedBy>
  <dcterms:created xsi:type="dcterms:W3CDTF">2011-08-25T14:53:55Z</dcterms:created>
  <dcterms:modified xsi:type="dcterms:W3CDTF">2011-10-06T07:25:21Z</dcterms:modified>
  <cp:category/>
  <cp:version/>
  <cp:contentType/>
  <cp:contentStatus/>
</cp:coreProperties>
</file>